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R5\経営比較分析表\上水\【経営比較分析表】2022_014605_46_010\"/>
    </mc:Choice>
  </mc:AlternateContent>
  <workbookProtection workbookAlgorithmName="SHA-512" workbookHashValue="Q3HHT8eloXJPBlFeNJhJjlGD45OPgt8Q5MO+/mlcLHts3ab8ENZue7j/e0+4lr2T8g5zCG/8UoIJ2udM4ThEsA==" workbookSaltValue="TUP2kkAQpvVvp6HugUORlA==" workbookSpinCount="100000" lockStructure="1"/>
  <bookViews>
    <workbookView xWindow="0" yWindow="0" windowWidth="24000" windowHeight="83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<sst xmlns="http://schemas.openxmlformats.org/spreadsheetml/2006/main" count="228" uniqueCount="114">
  <si>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</si>
  <si>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</si>
  <si>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</si>
  <si>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</si>
  <si>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</si>
  <si>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</si>
  <si>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</si>
  <si>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</si>
  <si>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</si>
  <si>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</si>
  <si>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</si>
  <si>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</si>
  <si>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</si>
  <si>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</si>
  <si>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</si>
  <si>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</si>
  <si>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</si>
  <si>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</si>
  <si>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</si>
  <si>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</si>
  <si>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</si>
  <si>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</si>
  <si>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</si>
  <si>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</si>
  <si>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</si>
  <si>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</si>
  <si>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</si>
  <si>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</si>
  <si>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</si>
  <si>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</si>
  <si>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</si>
  <si>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</si>
  <si>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</si>
  <si>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</si>
  <si>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</si>
  <si>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</si>
  <si>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</si>
  <si>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</si>
  <si>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</si>
  <si>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</si>
  <si>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</si>
  <si>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</si>
  <si>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</si>
  <si>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</si>
  <si>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</si>
  <si>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</si>
  <si>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</si>
  <si>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</si>
  <si>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</si>
  <si>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</si>
  <si>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</si>
  <si>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</si>
  <si>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</si>
  <si>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</si>
  <si>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</si>
  <si>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</si>
  <si>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</si>
  <si>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</si>
  <si>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</si>
  <si>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</si>
  <si>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</si>
  <si>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</si>
  <si>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</si>
  <si>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</si>
  <si>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</si>
  <si>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</si>
  <si>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</si>
  <si>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</si>
  <si>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</si>
  <si>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</si>
  <si>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</si>
  <si>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</si>
  <si>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</si>
  <si>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</si>
  <si>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</si>
  <si>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</si>
  <si>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</si>
  <si>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</si>
  <si>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</si>
  <si>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</si>
  <si>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</si>
  <si>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</si>
  <si>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</si>
  <si>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</si>
  <si>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</si>
  <si>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</si>
  <si>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</si>
  <si>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</si>
  <si>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</si>
  <si>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</si>
  <si>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</si>
  <si>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</si>
  <si>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</si>
  <si>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</si>
  <si>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</si>
  <si>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</si>
  <si>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</si>
  <si>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</si>
  <si>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</si>
  <si>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</si>
  <si>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</si>
  <si>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</si>
  <si>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</si>
  <si>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</si>
  <si>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</si>
  <si>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</si>
  <si>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</si>
  <si>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</si>
  <si>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</si>
  <si>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</si>
  <si>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</si>
  <si>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R04年度97.67％）の向上に取り組んでいきます。
　また、施設の老朽化が進んでいることから計画的な老朽化対策や適正な維持管理により、経営改善を進めていく必要があります</t>
    <phoneticPr fontId="4"/>
  </si>
  <si>
    <t>営業収益に対する「累積欠損金」は0％で発生しておらず、「経常収支比率」は、前年度より約1.7％ほど上がっておりますが、 120％前後を推移し、「料金回収率」についても120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1年以内に支払うべき債務に対し支払える現金等があるかの支払能力を表す「流動比率」は1010.7％であり、全国平均より約4.0倍、類似団体より約3.3倍と高い状況にあります。
　給水収益に対する企業債残高の割合である「企業債残高対給水収益比率」は442.61％であり、類似団体に比べ低水準で、近年は300％超え、高い比率で推移しております。
　有収水量1㎥あたりの費用である「給水原価」は、近年大きな変化なく150円前後で推移しています、今年も昨年に引き続き150円以上となり、前年度対比で0.8円ほど上昇となっています。類似団体や全国平均と比べ低水準となっています。
　施設の利用状況や適性規模を表す「施設利用率」は41.5％で、全国平均や類似団体と比較すると低水準で推移し、給水人口の減少や節水が要因と考えられます。
　施設の稼働が収益に繋がっているかを表す「有収率」は77.5％で、類似団体と同水準で、全国平均に比べると低い水準となっており、低下の傾向にあり、無収水量の要因の多くは漏水と考えられます。</t>
    <rPh sb="42" eb="43">
      <t>ヤク</t>
    </rPh>
    <rPh sb="345" eb="346">
      <t>タカ</t>
    </rPh>
    <rPh sb="347" eb="349">
      <t>ヒリツ</t>
    </rPh>
    <rPh sb="350" eb="352">
      <t>スイイ</t>
    </rPh>
    <rPh sb="422" eb="424">
      <t>イジョウ</t>
    </rPh>
    <rPh sb="460" eb="461">
      <t>クラ</t>
    </rPh>
    <phoneticPr fontId="4"/>
  </si>
  <si>
    <t>有形固定資産のうち減価償却済みの割合を表す「有形固定資産減価償却率」は類似団体・全国平均に比べると約3％と若干高くなっています。また、法定耐用年数を超えた管路の割合の「管路経年化率」は、類似団体の約1.8倍で、既存管路に対し今年度更新した「管路更新率」は0.73％。全国平均、類似団体と比較しても高い水準となっています。供用開始から45年が経過し、今後も耐用年数が経過する施設が増加することから、投資規模の拡大等の老朽化対策を進め、早急に進める必要があります。</t>
    <rPh sb="49" eb="50">
      <t>ヤク</t>
    </rPh>
    <rPh sb="133" eb="135">
      <t>ゼンコク</t>
    </rPh>
    <rPh sb="135" eb="137">
      <t>ヘイキン</t>
    </rPh>
    <rPh sb="213" eb="214">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</si>
</sst>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0.33</c:v>
                </c:pt>
                <c:pt idx="2">
                  <c:v>0.41</c:v>
                </c:pt>
                <c:pt idx="3">
                  <c:v>1.07</c:v>
                </c:pt>
                <c:pt idx="4">
                  <c:v>0.73</c:v>
                </c:pt>
              </c:numCache>
            </c:numRef>
          </c:val>
          <c:extLst>
            <c:ext xmlns:c16="http://schemas.microsoft.com/office/drawing/2014/chart" uri="{C3380CC4-5D6E-409C-BE32-E72D297353CC}">
              <c16:uniqueId val="{00000000-6833-4FB8-9202-4CDA38D30D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6833-4FB8-9202-4CDA38D30D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44.13</c:v>
                </c:pt>
                <c:pt idx="1">
                  <c:v>43.99</c:v>
                </c:pt>
                <c:pt idx="2">
                  <c:v>45.29</c:v>
                </c:pt>
                <c:pt idx="3">
                  <c:v>43.02</c:v>
                </c:pt>
                <c:pt idx="4">
                  <c:v>41.49</c:v>
                </c:pt>
              </c:numCache>
            </c:numRef>
          </c:val>
          <c:extLst>
            <c:ext xmlns:c16="http://schemas.microsoft.com/office/drawing/2014/chart" uri="{C3380CC4-5D6E-409C-BE32-E72D297353CC}">
              <c16:uniqueId val="{00000000-FD23-481F-A91E-CF0441FA9E4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FD23-481F-A91E-CF0441FA9E4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77.31</c:v>
                </c:pt>
                <c:pt idx="1">
                  <c:v>76.84</c:v>
                </c:pt>
                <c:pt idx="2">
                  <c:v>74.78</c:v>
                </c:pt>
                <c:pt idx="3">
                  <c:v>77.09</c:v>
                </c:pt>
                <c:pt idx="4">
                  <c:v>77.5</c:v>
                </c:pt>
              </c:numCache>
            </c:numRef>
          </c:val>
          <c:extLst>
            <c:ext xmlns:c16="http://schemas.microsoft.com/office/drawing/2014/chart" uri="{C3380CC4-5D6E-409C-BE32-E72D297353CC}">
              <c16:uniqueId val="{00000000-0B85-4BD6-A545-F27F9635C36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0B85-4BD6-A545-F27F9635C36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127.5</c:v>
                </c:pt>
                <c:pt idx="1">
                  <c:v>125.92</c:v>
                </c:pt>
                <c:pt idx="2">
                  <c:v>118.43</c:v>
                </c:pt>
                <c:pt idx="3">
                  <c:v>119.09</c:v>
                </c:pt>
                <c:pt idx="4">
                  <c:v>120.78</c:v>
                </c:pt>
              </c:numCache>
            </c:numRef>
          </c:val>
          <c:extLst>
            <c:ext xmlns:c16="http://schemas.microsoft.com/office/drawing/2014/chart" uri="{C3380CC4-5D6E-409C-BE32-E72D297353CC}">
              <c16:uniqueId val="{00000000-797E-4511-9322-5C3A44191E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797E-4511-9322-5C3A44191E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56.24</c:v>
                </c:pt>
                <c:pt idx="1">
                  <c:v>57.18</c:v>
                </c:pt>
                <c:pt idx="2">
                  <c:v>57.25</c:v>
                </c:pt>
                <c:pt idx="3">
                  <c:v>55.69</c:v>
                </c:pt>
                <c:pt idx="4">
                  <c:v>54.55</c:v>
                </c:pt>
              </c:numCache>
            </c:numRef>
          </c:val>
          <c:extLst>
            <c:ext xmlns:c16="http://schemas.microsoft.com/office/drawing/2014/chart" uri="{C3380CC4-5D6E-409C-BE32-E72D297353CC}">
              <c16:uniqueId val="{00000000-9253-4AE0-9BEB-84D5FB8FBD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253-4AE0-9BEB-84D5FB8FBD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23.97</c:v>
                </c:pt>
                <c:pt idx="1">
                  <c:v>25.11</c:v>
                </c:pt>
                <c:pt idx="2">
                  <c:v>35.450000000000003</c:v>
                </c:pt>
                <c:pt idx="3">
                  <c:v>34.92</c:v>
                </c:pt>
                <c:pt idx="4">
                  <c:v>35.92</c:v>
                </c:pt>
              </c:numCache>
            </c:numRef>
          </c:val>
          <c:extLst>
            <c:ext xmlns:c16="http://schemas.microsoft.com/office/drawing/2014/chart" uri="{C3380CC4-5D6E-409C-BE32-E72D297353CC}">
              <c16:uniqueId val="{00000000-BB4D-4966-92EB-21F9145A48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B4D-4966-92EB-21F9145A48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69-4F78-AC66-8220CB6377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C569-4F78-AC66-8220CB6377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585.32000000000005</c:v>
                </c:pt>
                <c:pt idx="1">
                  <c:v>812.74</c:v>
                </c:pt>
                <c:pt idx="2">
                  <c:v>682.78</c:v>
                </c:pt>
                <c:pt idx="3">
                  <c:v>883.67</c:v>
                </c:pt>
                <c:pt idx="4">
                  <c:v>1010.73</c:v>
                </c:pt>
              </c:numCache>
            </c:numRef>
          </c:val>
          <c:extLst>
            <c:ext xmlns:c16="http://schemas.microsoft.com/office/drawing/2014/chart" uri="{C3380CC4-5D6E-409C-BE32-E72D297353CC}">
              <c16:uniqueId val="{00000000-CC20-439B-966E-2142C98A17A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CC20-439B-966E-2142C98A17A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285.10000000000002</c:v>
                </c:pt>
                <c:pt idx="1">
                  <c:v>293.19</c:v>
                </c:pt>
                <c:pt idx="2">
                  <c:v>309.44</c:v>
                </c:pt>
                <c:pt idx="3">
                  <c:v>367.96</c:v>
                </c:pt>
                <c:pt idx="4">
                  <c:v>442.61</c:v>
                </c:pt>
              </c:numCache>
            </c:numRef>
          </c:val>
          <c:extLst>
            <c:ext xmlns:c16="http://schemas.microsoft.com/office/drawing/2014/chart" uri="{C3380CC4-5D6E-409C-BE32-E72D297353CC}">
              <c16:uniqueId val="{00000000-3CEA-4EC3-9E6D-E0DDEA1900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3CEA-4EC3-9E6D-E0DDEA1900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134.32</c:v>
                </c:pt>
                <c:pt idx="1">
                  <c:v>132.47999999999999</c:v>
                </c:pt>
                <c:pt idx="2">
                  <c:v>121.92</c:v>
                </c:pt>
                <c:pt idx="3">
                  <c:v>122.11</c:v>
                </c:pt>
                <c:pt idx="4">
                  <c:v>121.87</c:v>
                </c:pt>
              </c:numCache>
            </c:numRef>
          </c:val>
          <c:extLst>
            <c:ext xmlns:c16="http://schemas.microsoft.com/office/drawing/2014/chart" uri="{C3380CC4-5D6E-409C-BE32-E72D297353CC}">
              <c16:uniqueId val="{00000000-CD41-4CD7-BE7A-1ACBCE83B8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CD41-4CD7-BE7A-1ACBCE83B8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137.81</c:v>
                </c:pt>
                <c:pt idx="1">
                  <c:v>139.57</c:v>
                </c:pt>
                <c:pt idx="2">
                  <c:v>151.49</c:v>
                </c:pt>
                <c:pt idx="3">
                  <c:v>151.79</c:v>
                </c:pt>
                <c:pt idx="4">
                  <c:v>152.62</c:v>
                </c:pt>
              </c:numCache>
            </c:numRef>
          </c:val>
          <c:extLst>
            <c:ext xmlns:c16="http://schemas.microsoft.com/office/drawing/2014/chart" uri="{C3380CC4-5D6E-409C-BE32-E72D297353CC}">
              <c16:uniqueId val="{00000000-F143-4EBD-B098-5FB788F13F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F143-4EBD-B098-5FB788F13F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G58" sqref="B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上富良野町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10110</v>
      </c>
      <c r="AM8" s="59"/>
      <c r="AN8" s="59"/>
      <c r="AO8" s="59"/>
      <c r="AP8" s="59"/>
      <c r="AQ8" s="59"/>
      <c r="AR8" s="59"/>
      <c r="AS8" s="59"/>
      <c r="AT8" s="56">
        <f>データ!$S$6</f>
        <v>237.1</v>
      </c>
      <c r="AU8" s="57"/>
      <c r="AV8" s="57"/>
      <c r="AW8" s="57"/>
      <c r="AX8" s="57"/>
      <c r="AY8" s="57"/>
      <c r="AZ8" s="57"/>
      <c r="BA8" s="57"/>
      <c r="BB8" s="46">
        <f>データ!$T$6</f>
        <v>42.64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67.25</v>
      </c>
      <c r="J10" s="57"/>
      <c r="K10" s="57"/>
      <c r="L10" s="57"/>
      <c r="M10" s="57"/>
      <c r="N10" s="57"/>
      <c r="O10" s="58"/>
      <c r="P10" s="46">
        <f>データ!$P$6</f>
        <v>90.39</v>
      </c>
      <c r="Q10" s="46"/>
      <c r="R10" s="46"/>
      <c r="S10" s="46"/>
      <c r="T10" s="46"/>
      <c r="U10" s="46"/>
      <c r="V10" s="46"/>
      <c r="W10" s="59">
        <f>データ!$Q$6</f>
        <v>3552</v>
      </c>
      <c r="X10" s="59"/>
      <c r="Y10" s="59"/>
      <c r="Z10" s="59"/>
      <c r="AA10" s="59"/>
      <c r="AB10" s="59"/>
      <c r="AC10" s="59"/>
      <c r="AD10" s="2"/>
      <c r="AE10" s="2"/>
      <c r="AF10" s="2"/>
      <c r="AG10" s="2"/>
      <c r="AH10" s="2"/>
      <c r="AI10" s="2"/>
      <c r="AJ10" s="2"/>
      <c r="AK10" s="2"/>
      <c r="AL10" s="59">
        <f>データ!$U$6</f>
        <v>9030</v>
      </c>
      <c r="AM10" s="59"/>
      <c r="AN10" s="59"/>
      <c r="AO10" s="59"/>
      <c r="AP10" s="59"/>
      <c r="AQ10" s="59"/>
      <c r="AR10" s="59"/>
      <c r="AS10" s="59"/>
      <c r="AT10" s="56">
        <f>データ!$V$6</f>
        <v>23.86</v>
      </c>
      <c r="AU10" s="57"/>
      <c r="AV10" s="57"/>
      <c r="AW10" s="57"/>
      <c r="AX10" s="57"/>
      <c r="AY10" s="57"/>
      <c r="AZ10" s="57"/>
      <c r="BA10" s="57"/>
      <c r="BB10" s="46">
        <f>データ!$W$6</f>
        <v>378.46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39"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i22/iH7h1DpTd7daU5TnnURMoq6SOPx+Sptzz8QW4zWiWUYj6II/at+5cqX8auo/hPoaE2Br0biQe0cO6RA5eQ==" saltValue="RpKx6Ei/0GNFSytGasNhW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14605</v>
      </c>
      <c r="D6" s="20">
        <f t="shared" si="3"/>
        <v>46</v>
      </c>
      <c r="E6" s="20">
        <f t="shared" si="3"/>
        <v>1</v>
      </c>
      <c r="F6" s="20">
        <f t="shared" si="3"/>
        <v>0</v>
      </c>
      <c r="G6" s="20">
        <f t="shared" si="3"/>
        <v>1</v>
      </c>
      <c r="H6" s="20" t="str">
        <f t="shared" si="3"/>
        <v>北海道　上富良野町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67.25</v>
      </c>
      <c r="P6" s="21">
        <f t="shared" si="3"/>
        <v>90.39</v>
      </c>
      <c r="Q6" s="21">
        <f t="shared" si="3"/>
        <v>3552</v>
      </c>
      <c r="R6" s="21">
        <f t="shared" si="3"/>
        <v>10110</v>
      </c>
      <c r="S6" s="21">
        <f t="shared" si="3"/>
        <v>237.1</v>
      </c>
      <c r="T6" s="21">
        <f t="shared" si="3"/>
        <v>42.64</v>
      </c>
      <c r="U6" s="21">
        <f t="shared" si="3"/>
        <v>9030</v>
      </c>
      <c r="V6" s="21">
        <f t="shared" si="3"/>
        <v>23.86</v>
      </c>
      <c r="W6" s="21">
        <f t="shared" si="3"/>
        <v>378.46</v>
      </c>
      <c r="X6" s="22">
        <f>IF(X7="",NA(),X7)</f>
        <v>127.5</v>
      </c>
      <c r="Y6" s="22">
        <f t="shared" ref="Y6:AG6" si="4">IF(Y7="",NA(),Y7)</f>
        <v>125.92</v>
      </c>
      <c r="Z6" s="22">
        <f t="shared" si="4"/>
        <v>118.43</v>
      </c>
      <c r="AA6" s="22">
        <f t="shared" si="4"/>
        <v>119.09</v>
      </c>
      <c r="AB6" s="22">
        <f t="shared" si="4"/>
        <v>120.78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585.32000000000005</v>
      </c>
      <c r="AU6" s="22">
        <f t="shared" ref="AU6:BC6" si="6">IF(AU7="",NA(),AU7)</f>
        <v>812.74</v>
      </c>
      <c r="AV6" s="22">
        <f t="shared" si="6"/>
        <v>682.78</v>
      </c>
      <c r="AW6" s="22">
        <f t="shared" si="6"/>
        <v>883.67</v>
      </c>
      <c r="AX6" s="22">
        <f t="shared" si="6"/>
        <v>1010.73</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285.10000000000002</v>
      </c>
      <c r="BF6" s="22">
        <f t="shared" ref="BF6:BN6" si="7">IF(BF7="",NA(),BF7)</f>
        <v>293.19</v>
      </c>
      <c r="BG6" s="22">
        <f t="shared" si="7"/>
        <v>309.44</v>
      </c>
      <c r="BH6" s="22">
        <f t="shared" si="7"/>
        <v>367.96</v>
      </c>
      <c r="BI6" s="22">
        <f t="shared" si="7"/>
        <v>442.61</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134.32</v>
      </c>
      <c r="BQ6" s="22">
        <f t="shared" ref="BQ6:BY6" si="8">IF(BQ7="",NA(),BQ7)</f>
        <v>132.47999999999999</v>
      </c>
      <c r="BR6" s="22">
        <f t="shared" si="8"/>
        <v>121.92</v>
      </c>
      <c r="BS6" s="22">
        <f t="shared" si="8"/>
        <v>122.11</v>
      </c>
      <c r="BT6" s="22">
        <f t="shared" si="8"/>
        <v>121.87</v>
      </c>
      <c r="BU6" s="22">
        <f t="shared" si="8"/>
        <v>84.77</v>
      </c>
      <c r="BV6" s="22">
        <f t="shared" si="8"/>
        <v>87.11</v>
      </c>
      <c r="BW6" s="22">
        <f t="shared" si="8"/>
        <v>82.78</v>
      </c>
      <c r="BX6" s="22">
        <f t="shared" si="8"/>
        <v>84.82</v>
      </c>
      <c r="BY6" s="22">
        <f t="shared" si="8"/>
        <v>82.29</v>
      </c>
      <c r="BZ6" s="21" t="str">
        <f>IF(BZ7="","",IF(BZ7="-","【-】","【"&amp;SUBSTITUTE(TEXT(BZ7,"#,##0.00"),"-","△")&amp;"】"))</f>
        <v>【97.47】</v>
      </c>
      <c r="CA6" s="22">
        <f>IF(CA7="",NA(),CA7)</f>
        <v>137.81</v>
      </c>
      <c r="CB6" s="22">
        <f t="shared" ref="CB6:CJ6" si="9">IF(CB7="",NA(),CB7)</f>
        <v>139.57</v>
      </c>
      <c r="CC6" s="22">
        <f t="shared" si="9"/>
        <v>151.49</v>
      </c>
      <c r="CD6" s="22">
        <f t="shared" si="9"/>
        <v>151.79</v>
      </c>
      <c r="CE6" s="22">
        <f t="shared" si="9"/>
        <v>152.62</v>
      </c>
      <c r="CF6" s="22">
        <f t="shared" si="9"/>
        <v>227.27</v>
      </c>
      <c r="CG6" s="22">
        <f t="shared" si="9"/>
        <v>223.98</v>
      </c>
      <c r="CH6" s="22">
        <f t="shared" si="9"/>
        <v>225.09</v>
      </c>
      <c r="CI6" s="22">
        <f t="shared" si="9"/>
        <v>224.82</v>
      </c>
      <c r="CJ6" s="22">
        <f t="shared" si="9"/>
        <v>230.85</v>
      </c>
      <c r="CK6" s="21" t="str">
        <f>IF(CK7="","",IF(CK7="-","【-】","【"&amp;SUBSTITUTE(TEXT(CK7,"#,##0.00"),"-","△")&amp;"】"))</f>
        <v>【174.75】</v>
      </c>
      <c r="CL6" s="22">
        <f>IF(CL7="",NA(),CL7)</f>
        <v>44.13</v>
      </c>
      <c r="CM6" s="22">
        <f t="shared" ref="CM6:CU6" si="10">IF(CM7="",NA(),CM7)</f>
        <v>43.99</v>
      </c>
      <c r="CN6" s="22">
        <f t="shared" si="10"/>
        <v>45.29</v>
      </c>
      <c r="CO6" s="22">
        <f t="shared" si="10"/>
        <v>43.02</v>
      </c>
      <c r="CP6" s="22">
        <f t="shared" si="10"/>
        <v>41.49</v>
      </c>
      <c r="CQ6" s="22">
        <f t="shared" si="10"/>
        <v>50.29</v>
      </c>
      <c r="CR6" s="22">
        <f t="shared" si="10"/>
        <v>49.64</v>
      </c>
      <c r="CS6" s="22">
        <f t="shared" si="10"/>
        <v>49.38</v>
      </c>
      <c r="CT6" s="22">
        <f t="shared" si="10"/>
        <v>50.09</v>
      </c>
      <c r="CU6" s="22">
        <f t="shared" si="10"/>
        <v>50.1</v>
      </c>
      <c r="CV6" s="21" t="str">
        <f>IF(CV7="","",IF(CV7="-","【-】","【"&amp;SUBSTITUTE(TEXT(CV7,"#,##0.00"),"-","△")&amp;"】"))</f>
        <v>【59.97】</v>
      </c>
      <c r="CW6" s="22">
        <f>IF(CW7="",NA(),CW7)</f>
        <v>77.31</v>
      </c>
      <c r="CX6" s="22">
        <f t="shared" ref="CX6:DF6" si="11">IF(CX7="",NA(),CX7)</f>
        <v>76.84</v>
      </c>
      <c r="CY6" s="22">
        <f t="shared" si="11"/>
        <v>74.78</v>
      </c>
      <c r="CZ6" s="22">
        <f t="shared" si="11"/>
        <v>77.09</v>
      </c>
      <c r="DA6" s="22">
        <f t="shared" si="11"/>
        <v>77.5</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56.24</v>
      </c>
      <c r="DI6" s="22">
        <f t="shared" ref="DI6:DQ6" si="12">IF(DI7="",NA(),DI7)</f>
        <v>57.18</v>
      </c>
      <c r="DJ6" s="22">
        <f t="shared" si="12"/>
        <v>57.25</v>
      </c>
      <c r="DK6" s="22">
        <f t="shared" si="12"/>
        <v>55.69</v>
      </c>
      <c r="DL6" s="22">
        <f t="shared" si="12"/>
        <v>54.55</v>
      </c>
      <c r="DM6" s="22">
        <f t="shared" si="12"/>
        <v>45.85</v>
      </c>
      <c r="DN6" s="22">
        <f t="shared" si="12"/>
        <v>47.31</v>
      </c>
      <c r="DO6" s="22">
        <f t="shared" si="12"/>
        <v>47.5</v>
      </c>
      <c r="DP6" s="22">
        <f t="shared" si="12"/>
        <v>48.41</v>
      </c>
      <c r="DQ6" s="22">
        <f t="shared" si="12"/>
        <v>50.02</v>
      </c>
      <c r="DR6" s="21" t="str">
        <f>IF(DR7="","",IF(DR7="-","【-】","【"&amp;SUBSTITUTE(TEXT(DR7,"#,##0.00"),"-","△")&amp;"】"))</f>
        <v>【51.51】</v>
      </c>
      <c r="DS6" s="22">
        <f>IF(DS7="",NA(),DS7)</f>
        <v>23.97</v>
      </c>
      <c r="DT6" s="22">
        <f t="shared" ref="DT6:EB6" si="13">IF(DT7="",NA(),DT7)</f>
        <v>25.11</v>
      </c>
      <c r="DU6" s="22">
        <f t="shared" si="13"/>
        <v>35.450000000000003</v>
      </c>
      <c r="DV6" s="22">
        <f t="shared" si="13"/>
        <v>34.92</v>
      </c>
      <c r="DW6" s="22">
        <f t="shared" si="13"/>
        <v>35.92</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0.24</v>
      </c>
      <c r="EE6" s="22">
        <f t="shared" ref="EE6:EM6" si="14">IF(EE7="",NA(),EE7)</f>
        <v>0.33</v>
      </c>
      <c r="EF6" s="22">
        <f t="shared" si="14"/>
        <v>0.41</v>
      </c>
      <c r="EG6" s="22">
        <f t="shared" si="14"/>
        <v>1.07</v>
      </c>
      <c r="EH6" s="22">
        <f t="shared" si="14"/>
        <v>0.73</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14605</v>
      </c>
      <c r="D7" s="24">
        <v>46</v>
      </c>
      <c r="E7" s="24">
        <v>1</v>
      </c>
      <c r="F7" s="24">
        <v>0</v>
      </c>
      <c r="G7" s="24">
        <v>1</v>
      </c>
      <c r="H7" s="24" t="s">
        <v>93</v>
      </c>
      <c r="I7" s="24" t="s">
        <v>94</v>
      </c>
      <c r="J7" s="24" t="s">
        <v>95</v>
      </c>
      <c r="K7" s="24" t="s">
        <v>96</v>
      </c>
      <c r="L7" s="24" t="s">
        <v>97</v>
      </c>
      <c r="M7" s="24" t="s">
        <v>98</v>
      </c>
      <c r="N7" s="25" t="s">
        <v>99</v>
      </c>
      <c r="O7" s="25">
        <v>67.25</v>
      </c>
      <c r="P7" s="25">
        <v>90.39</v>
      </c>
      <c r="Q7" s="25">
        <v>3552</v>
      </c>
      <c r="R7" s="25">
        <v>10110</v>
      </c>
      <c r="S7" s="25">
        <v>237.1</v>
      </c>
      <c r="T7" s="25">
        <v>42.64</v>
      </c>
      <c r="U7" s="25">
        <v>9030</v>
      </c>
      <c r="V7" s="25">
        <v>23.86</v>
      </c>
      <c r="W7" s="25">
        <v>378.46</v>
      </c>
      <c r="X7" s="25">
        <v>127.5</v>
      </c>
      <c r="Y7" s="25">
        <v>125.92</v>
      </c>
      <c r="Z7" s="25">
        <v>118.43</v>
      </c>
      <c r="AA7" s="25">
        <v>119.09</v>
      </c>
      <c r="AB7" s="25">
        <v>120.78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585.32000000000005</v>
      </c>
      <c r="AU7" s="25">
        <v>812.74</v>
      </c>
      <c r="AV7" s="25">
        <v>682.78</v>
      </c>
      <c r="AW7" s="25">
        <v>883.67</v>
      </c>
      <c r="AX7" s="25">
        <v>1010.73</v>
      </c>
      <c r="AY7" s="25">
        <v>300.14</v>
      </c>
      <c r="AZ7" s="25">
        <v>301.04000000000002</v>
      </c>
      <c r="BA7" s="25">
        <v>305.08</v>
      </c>
      <c r="BB7" s="25">
        <v>305.33999999999997</v>
      </c>
      <c r="BC7" s="25">
        <v>310.01</v>
      </c>
      <c r="BD7" s="25">
        <v>252.29</v>
      </c>
      <c r="BE7" s="25">
        <v>285.10000000000002</v>
      </c>
      <c r="BF7" s="25">
        <v>293.19</v>
      </c>
      <c r="BG7" s="25">
        <v>309.44</v>
      </c>
      <c r="BH7" s="25">
        <v>367.96</v>
      </c>
      <c r="BI7" s="25">
        <v>442.61</v>
      </c>
      <c r="BJ7" s="25">
        <v>566.65</v>
      </c>
      <c r="BK7" s="25">
        <v>551.62</v>
      </c>
      <c r="BL7" s="25">
        <v>585.59</v>
      </c>
      <c r="BM7" s="25">
        <v>561.34</v>
      </c>
      <c r="BN7" s="25">
        <v>538.33000000000004</v>
      </c>
      <c r="BO7" s="25">
        <v>268.07</v>
      </c>
      <c r="BP7" s="25">
        <v>134.32</v>
      </c>
      <c r="BQ7" s="25">
        <v>132.47999999999999</v>
      </c>
      <c r="BR7" s="25">
        <v>121.92</v>
      </c>
      <c r="BS7" s="25">
        <v>122.11</v>
      </c>
      <c r="BT7" s="25">
        <v>121.87</v>
      </c>
      <c r="BU7" s="25">
        <v>84.77</v>
      </c>
      <c r="BV7" s="25">
        <v>87.11</v>
      </c>
      <c r="BW7" s="25">
        <v>82.78</v>
      </c>
      <c r="BX7" s="25">
        <v>84.82</v>
      </c>
      <c r="BY7" s="25">
        <v>82.29</v>
      </c>
      <c r="BZ7" s="25">
        <v>97.47</v>
      </c>
      <c r="CA7" s="25">
        <v>137.81</v>
      </c>
      <c r="CB7" s="25">
        <v>139.57</v>
      </c>
      <c r="CC7" s="25">
        <v>151.49</v>
      </c>
      <c r="CD7" s="25">
        <v>151.79</v>
      </c>
      <c r="CE7" s="25">
        <v>152.62</v>
      </c>
      <c r="CF7" s="25">
        <v>227.27</v>
      </c>
      <c r="CG7" s="25">
        <v>223.98</v>
      </c>
      <c r="CH7" s="25">
        <v>225.09</v>
      </c>
      <c r="CI7" s="25">
        <v>224.82</v>
      </c>
      <c r="CJ7" s="25">
        <v>230.85</v>
      </c>
      <c r="CK7" s="25">
        <v>174.75</v>
      </c>
      <c r="CL7" s="25">
        <v>44.13</v>
      </c>
      <c r="CM7" s="25">
        <v>43.99</v>
      </c>
      <c r="CN7" s="25">
        <v>45.29</v>
      </c>
      <c r="CO7" s="25">
        <v>43.02</v>
      </c>
      <c r="CP7" s="25">
        <v>41.49</v>
      </c>
      <c r="CQ7" s="25">
        <v>50.29</v>
      </c>
      <c r="CR7" s="25">
        <v>49.64</v>
      </c>
      <c r="CS7" s="25">
        <v>49.38</v>
      </c>
      <c r="CT7" s="25">
        <v>50.09</v>
      </c>
      <c r="CU7" s="25">
        <v>50.1</v>
      </c>
      <c r="CV7" s="25">
        <v>59.97</v>
      </c>
      <c r="CW7" s="25">
        <v>77.31</v>
      </c>
      <c r="CX7" s="25">
        <v>76.84</v>
      </c>
      <c r="CY7" s="25">
        <v>74.78</v>
      </c>
      <c r="CZ7" s="25">
        <v>77.09</v>
      </c>
      <c r="DA7" s="25">
        <v>77.5</v>
      </c>
      <c r="DB7" s="25">
        <v>77.73</v>
      </c>
      <c r="DC7" s="25">
        <v>78.09</v>
      </c>
      <c r="DD7" s="25">
        <v>78.010000000000005</v>
      </c>
      <c r="DE7" s="25">
        <v>77.599999999999994</v>
      </c>
      <c r="DF7" s="25">
        <v>77.3</v>
      </c>
      <c r="DG7" s="25">
        <v>89.76</v>
      </c>
      <c r="DH7" s="25">
        <v>56.24</v>
      </c>
      <c r="DI7" s="25">
        <v>57.18</v>
      </c>
      <c r="DJ7" s="25">
        <v>57.25</v>
      </c>
      <c r="DK7" s="25">
        <v>55.69</v>
      </c>
      <c r="DL7" s="25">
        <v>54.55</v>
      </c>
      <c r="DM7" s="25">
        <v>45.85</v>
      </c>
      <c r="DN7" s="25">
        <v>47.31</v>
      </c>
      <c r="DO7" s="25">
        <v>47.5</v>
      </c>
      <c r="DP7" s="25">
        <v>48.41</v>
      </c>
      <c r="DQ7" s="25">
        <v>50.02</v>
      </c>
      <c r="DR7" s="25">
        <v>51.51</v>
      </c>
      <c r="DS7" s="25">
        <v>23.97</v>
      </c>
      <c r="DT7" s="25">
        <v>25.11</v>
      </c>
      <c r="DU7" s="25">
        <v>35.450000000000003</v>
      </c>
      <c r="DV7" s="25">
        <v>34.92</v>
      </c>
      <c r="DW7" s="25">
        <v>35.92</v>
      </c>
      <c r="DX7" s="25">
        <v>14.13</v>
      </c>
      <c r="DY7" s="25">
        <v>16.77</v>
      </c>
      <c r="DZ7" s="25">
        <v>17.399999999999999</v>
      </c>
      <c r="EA7" s="25">
        <v>18.64</v>
      </c>
      <c r="EB7" s="25">
        <v>19.510000000000002</v>
      </c>
      <c r="EC7" s="25">
        <v>23.75</v>
      </c>
      <c r="ED7" s="25">
        <v>0.24</v>
      </c>
      <c r="EE7" s="25">
        <v>0.33</v>
      </c>
      <c r="EF7" s="25">
        <v>0.41</v>
      </c>
      <c r="EG7" s="25">
        <v>1.07</v>
      </c>
      <c r="EH7" s="25">
        <v>0.73</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2024-01-31T05:04:04Z</cp:lastPrinted>
  <dcterms:created xsi:type="dcterms:W3CDTF">2023-12-05T00:47:08Z</dcterms:created>
  <dcterms:modified xsi:type="dcterms:W3CDTF">2024-01-31T05:04:36Z</dcterms:modified>
  <cp:category/>
</cp:coreProperties>
</file>